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cuments\Desktop\QLDL 2026\Nghị quyết Du lịch 2026\Bản xin ý kiến\"/>
    </mc:Choice>
  </mc:AlternateContent>
  <bookViews>
    <workbookView xWindow="-120" yWindow="-120" windowWidth="29040" windowHeight="15840" firstSheet="1" activeTab="1"/>
  </bookViews>
  <sheets>
    <sheet name="foxz" sheetId="3" state="veryHidden" r:id="rId1"/>
    <sheet name="Sheet2" sheetId="2" r:id="rId2"/>
  </sheets>
  <definedNames>
    <definedName name="_xlnm.Print_Titles" localSheetId="1">Sheet2!$3:$4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2" l="1"/>
  <c r="H5" i="2"/>
  <c r="I5" i="2"/>
  <c r="J5" i="2"/>
  <c r="F5" i="2"/>
  <c r="J45" i="2"/>
  <c r="F53" i="2"/>
  <c r="I53" i="2" s="1"/>
  <c r="F52" i="2"/>
  <c r="J52" i="2" s="1"/>
  <c r="F51" i="2"/>
  <c r="J51" i="2" s="1"/>
  <c r="F50" i="2"/>
  <c r="H50" i="2" s="1"/>
  <c r="F49" i="2"/>
  <c r="H49" i="2" s="1"/>
  <c r="F46" i="2"/>
  <c r="H46" i="2" s="1"/>
  <c r="F41" i="2"/>
  <c r="F42" i="2"/>
  <c r="J42" i="2" s="1"/>
  <c r="F43" i="2"/>
  <c r="J43" i="2" s="1"/>
  <c r="F44" i="2"/>
  <c r="J44" i="2" s="1"/>
  <c r="F45" i="2"/>
  <c r="F40" i="2"/>
  <c r="H40" i="2" s="1"/>
  <c r="F38" i="2"/>
  <c r="F39" i="2"/>
  <c r="H39" i="2" s="1"/>
  <c r="F37" i="2"/>
  <c r="J37" i="2" s="1"/>
  <c r="F36" i="2"/>
  <c r="J36" i="2" s="1"/>
  <c r="F34" i="2"/>
  <c r="H34" i="2" s="1"/>
  <c r="F33" i="2"/>
  <c r="H33" i="2" s="1"/>
  <c r="G31" i="2"/>
  <c r="F30" i="2"/>
  <c r="G30" i="2" s="1"/>
  <c r="F27" i="2"/>
  <c r="J27" i="2" s="1"/>
  <c r="F26" i="2"/>
  <c r="H26" i="2" s="1"/>
  <c r="F25" i="2"/>
  <c r="J25" i="2" s="1"/>
  <c r="F24" i="2"/>
  <c r="J24" i="2" s="1"/>
  <c r="F23" i="2"/>
  <c r="J23" i="2" s="1"/>
  <c r="F20" i="2"/>
  <c r="G20" i="2" s="1"/>
  <c r="F19" i="2"/>
  <c r="J19" i="2" s="1"/>
  <c r="F17" i="2"/>
  <c r="I17" i="2" s="1"/>
  <c r="F15" i="2"/>
  <c r="J15" i="2" s="1"/>
  <c r="F11" i="2"/>
  <c r="J11" i="2" s="1"/>
  <c r="F10" i="2"/>
  <c r="H10" i="2" s="1"/>
  <c r="F8" i="2"/>
  <c r="J8" i="2" s="1"/>
  <c r="F7" i="2" l="1"/>
  <c r="F21" i="2" l="1"/>
  <c r="J21" i="2" s="1"/>
  <c r="F14" i="2"/>
  <c r="J14" i="2" s="1"/>
  <c r="F13" i="2"/>
  <c r="J13" i="2" s="1"/>
  <c r="F9" i="2"/>
  <c r="G9" i="2" s="1"/>
  <c r="I7" i="2"/>
</calcChain>
</file>

<file path=xl/sharedStrings.xml><?xml version="1.0" encoding="utf-8"?>
<sst xmlns="http://schemas.openxmlformats.org/spreadsheetml/2006/main" count="121" uniqueCount="108">
  <si>
    <t>STT</t>
  </si>
  <si>
    <t>I</t>
  </si>
  <si>
    <t>III</t>
  </si>
  <si>
    <t>II</t>
  </si>
  <si>
    <t>IV</t>
  </si>
  <si>
    <t>V</t>
  </si>
  <si>
    <t>1</t>
  </si>
  <si>
    <t>Mức hỗ trợ 
tối đa</t>
  </si>
  <si>
    <t>Kinh phí từ nguồn
 Ngân sách Nhà nước</t>
  </si>
  <si>
    <t>Kinh phí từ Chương trình 
Mục tiêu phát triển Văn hoá</t>
  </si>
  <si>
    <t>Kinh phí hỗ trợ lãi xuất từ các ngân hàng</t>
  </si>
  <si>
    <t xml:space="preserve">Hỗ trợ cải tạo cảnh quan điểm du lịch </t>
  </si>
  <si>
    <t xml:space="preserve">4. Hỗ trợ kinh phí nhà vệ sinh công cộng </t>
  </si>
  <si>
    <t>Số lượng</t>
  </si>
  <si>
    <t xml:space="preserve">Đối với công trình nâng cấp: </t>
  </si>
  <si>
    <t>đơn vị tính</t>
  </si>
  <si>
    <t xml:space="preserve"> trạm</t>
  </si>
  <si>
    <t>điểm</t>
  </si>
  <si>
    <t xml:space="preserve">Đối với công trình xây mới: </t>
  </si>
  <si>
    <t>công trình</t>
  </si>
  <si>
    <t>hộ</t>
  </si>
  <si>
    <t>xóm, tổ dân phố</t>
  </si>
  <si>
    <t>đoàn</t>
  </si>
  <si>
    <t>Đối với cải tạo, nâng cấp</t>
  </si>
  <si>
    <t>Đối với xây dựng mới</t>
  </si>
  <si>
    <t>hộ gia đình</t>
  </si>
  <si>
    <t>mô hình</t>
  </si>
  <si>
    <t>sáng kiến</t>
  </si>
  <si>
    <t>Hỗ trợ khôi phục, phát triển nghề truyền thống phục vụ du lịch</t>
  </si>
  <si>
    <t>nghề</t>
  </si>
  <si>
    <t>sản phẩm</t>
  </si>
  <si>
    <t>cơ sở</t>
  </si>
  <si>
    <t>lớp</t>
  </si>
  <si>
    <t>cuộc thi</t>
  </si>
  <si>
    <t xml:space="preserve">Mức hỗ trợ đối với thi nghiệp vụ: </t>
  </si>
  <si>
    <t xml:space="preserve">Mức hỗ trợ đối với thi sáng tạo: </t>
  </si>
  <si>
    <t>11.1</t>
  </si>
  <si>
    <t>11.2</t>
  </si>
  <si>
    <t>Hỗ trợ nghiên cứu thị trường và quảng bá điểm đến</t>
  </si>
  <si>
    <t>điêm</t>
  </si>
  <si>
    <t>tổ chức, cá nhân</t>
  </si>
  <si>
    <t>Hỗ trợ xây dựng trạm dừng chân phục vụ khách du lịch (Trong đó: 20 trạm x 2 tỷ x 3 năm x 8%/nãm)</t>
  </si>
  <si>
    <t>CHÍNH SÁCH HỖ TRỢ PHÁT TRIỂN HẠ TẦNG VÀ CƠ SỞ KỸ THUẬT PHỤC VỤ KHÁCH DU LỊCH</t>
  </si>
  <si>
    <t>Hỗ trợ đầu tư xây dựng, cải tạo đường giao thông nội bộ</t>
  </si>
  <si>
    <t xml:space="preserve">Hỗ trợ đầu tư xây dựng cổng chào, điểm thông tin và không gian cảnh quan đặc trưng. </t>
  </si>
  <si>
    <t>6.1</t>
  </si>
  <si>
    <t>6.2</t>
  </si>
  <si>
    <t>Hỗ trợ lắp đặt và kinh phí sử dụng wifi tại các điểm du lịch cộng đồng. (56 xóm x 15 triệu x 3 năm)</t>
  </si>
  <si>
    <t>Hỗ trợ xây dựng sản phẩm du lịch mạo hiểm. (Trong đó: 5 mô hình x 2 tỷ x 3 năm x 8%/nãm)</t>
  </si>
  <si>
    <t>Hỗ trợ phát triển kinh tế ban đêm phục vụ du lịch (Chiếu sáng nghệ thuật, show diễn). Trong đó:</t>
  </si>
  <si>
    <t>CHÍNH SÁCH HỖ TRỢ PHÁT TRIỂN SẢN PHẨM DU LỊCH VÀ DỊCH VỤ ĐẶC TRƯNG</t>
  </si>
  <si>
    <t>đội</t>
  </si>
  <si>
    <t>9.1</t>
  </si>
  <si>
    <t>9.2</t>
  </si>
  <si>
    <t>Chi phí không gian ánh sáng:</t>
  </si>
  <si>
    <t>Chi phí hỗ trợ đội văn nghê:</t>
  </si>
  <si>
    <t xml:space="preserve">Hỗ trợ điểm trưng bày, bán các sản phẩm OCOP, kết hợp nhà hàng ẩm thực. </t>
  </si>
  <si>
    <t xml:space="preserve">Hỗ trợ cơ sở kinh doanh dịch vụ mua sắm đạt tiêu chuẩn phục vụ khách du lịch. </t>
  </si>
  <si>
    <t>Hỗ trợ sản xuất mẫu/sản phẩm lưu niệm mới.</t>
  </si>
  <si>
    <t>Hỗ trợ sáng kiến, sáng tạo phát triển du lịch.</t>
  </si>
  <si>
    <t>CHÍNH SÁCH HỖ TRỢ BẢO TỒN VĂN HOÁ VÀ PHÁT TRIỂN DU LỊCH BỀN VỮNG</t>
  </si>
  <si>
    <t>Chính sách đối với nghệ nhân bảo tồn di sản.</t>
  </si>
  <si>
    <t>nghệ nhân</t>
  </si>
  <si>
    <t xml:space="preserve"> người</t>
  </si>
  <si>
    <t xml:space="preserve">Hỗ trợ thường xuyên 23 nghệ nhân x 1,5 triệu x 60 tháng </t>
  </si>
  <si>
    <t>15.1</t>
  </si>
  <si>
    <t>15.2</t>
  </si>
  <si>
    <t>Hỗ trợ số hóa và quảng bá văn hóa gắn với du lịch.</t>
  </si>
  <si>
    <t>xã, phường</t>
  </si>
  <si>
    <t>chương trình</t>
  </si>
  <si>
    <t>Chương trình quảng bá:</t>
  </si>
  <si>
    <t>16.1</t>
  </si>
  <si>
    <t>16.2</t>
  </si>
  <si>
    <t>Dự án số hóa:</t>
  </si>
  <si>
    <t>Hỗ trợ phát triển Du lịch xanh và giảm thiểu rác thải nhựa.</t>
  </si>
  <si>
    <t>Mức 10.000.000 đồng/cơ sở: Áp dụng cho các hộ kinh doanh Homestay, cơ sở lưu trú có quy mô dưới 10 buồng phòng; các nhà hàng có sức chứa dưới 50 khách.</t>
  </si>
  <si>
    <t>Mức 20.000.000 đồng/cơ sở: Áp dụng cho các khu du lịch, điểm du lịch; các khách sạn, nhà nghỉ từ 10 buồng phòng trở lên; các nhà hàng có sức chứa từ 50 khách trở lên.</t>
  </si>
  <si>
    <t>17.1</t>
  </si>
  <si>
    <t>17.2</t>
  </si>
  <si>
    <t>cuộc</t>
  </si>
  <si>
    <t>CHÍNH SÁCH HỖ TRỢ PHÁT TRIỂN NGUỒN NHÂN LỰC VÀ TƯ VẤN CHUYÊN MÔN</t>
  </si>
  <si>
    <t>Hỗ trợ lớp bồi dưỡng nghiệp vụ và kỹ năng phục vụ du lịch (05 lớp/năm).</t>
  </si>
  <si>
    <t>Hỗ trợ lớp bồi dưỡng ngoại ngữ giao tiếp du lịch (56 xã, phường)</t>
  </si>
  <si>
    <t>Hỗ trợ cộng đồng dân cư đi học tập kinh nghiệm du lịch (Trong đó: 56 xã, phường; 15 người 1 đoàn, 7 ngày)</t>
  </si>
  <si>
    <t>20.1</t>
  </si>
  <si>
    <t>20.2</t>
  </si>
  <si>
    <t>20.3</t>
  </si>
  <si>
    <t>Thuê xe ô tô (7 ngày x 4 triệu = 28 triệu)</t>
  </si>
  <si>
    <t>Phòng nghỉ (01 đoàn x 15 người x 600.000đ = 54 triệu)</t>
  </si>
  <si>
    <t>Lưu trú (01 đoàn x 15 người x 7 ngày x 250.000đ = 26,5 triệu)</t>
  </si>
  <si>
    <t>20.4</t>
  </si>
  <si>
    <t>Quà tặng nơi đến học tập</t>
  </si>
  <si>
    <t>Hỗ trợ tư vấn không gian, cảnh quan, sản phẩm và cách làm du lịch.</t>
  </si>
  <si>
    <t>CHÍNH SÁCH HỖ TRỢ XÚC TIẾN, QUẢNG BÁ VÀ HỖ TRỢ TÀI CHÍNH ĐẦU TƯ</t>
  </si>
  <si>
    <t xml:space="preserve">Hỗ trợ xây dựng thương hiệu thông qua các cuộc thi. </t>
  </si>
  <si>
    <t>22.1</t>
  </si>
  <si>
    <t>22.2</t>
  </si>
  <si>
    <t xml:space="preserve">Hỗ trợ gian hàng tại các chương trình quảng bá, xúc tiến. </t>
  </si>
  <si>
    <t>Hỗ trợ lãi suất vay vốn phát triển du lịch cộng đồng. (Trong đó: 56 xã, phường x 1 tỷ x 3 năm x 8%/nãm)</t>
  </si>
  <si>
    <r>
      <t xml:space="preserve">DỰ KIẾN NGUỒN LỰC
CHÍNH SÁCH HỖ TRỢ PHÁT TRIỂN DU LỊCH TRÊN ĐỊA BÀN TỈNH CAO BẰNG 
GIAI ĐOẠN 2026 - 2030
</t>
    </r>
    <r>
      <rPr>
        <i/>
        <sz val="14"/>
        <rFont val="Times New Roman"/>
        <family val="1"/>
      </rPr>
      <t>(Kèm theo Nghị quyết số…/2026/NQ-HĐND của Hội đồng nhân dân tỉnh Cao Bằng)</t>
    </r>
    <r>
      <rPr>
        <b/>
        <sz val="14"/>
        <rFont val="Times New Roman"/>
        <family val="1"/>
      </rPr>
      <t xml:space="preserve">
</t>
    </r>
  </si>
  <si>
    <t>Hỗ trợ hộ gia đình đầu tư, cải tạo nhà ở truyền thống (56 xã phường x 5 hộ)</t>
  </si>
  <si>
    <t>Hỗ trợ truyền dạy (30 triệu/người)</t>
  </si>
  <si>
    <t>Trong đó</t>
  </si>
  <si>
    <t>Ghi chú</t>
  </si>
  <si>
    <t>Cộng</t>
  </si>
  <si>
    <r>
      <t xml:space="preserve">Tổng Kinh phí </t>
    </r>
    <r>
      <rPr>
        <i/>
        <sz val="14"/>
        <rFont val="Times New Roman"/>
        <family val="1"/>
      </rPr>
      <t>(Triệu đồng)</t>
    </r>
  </si>
  <si>
    <t>Nguồn Kinh phí từ Chương trình MTQG PTXH VĐBDTTS &amp; MN (Dự án 6)</t>
  </si>
  <si>
    <t>Nội dung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</si>
</sst>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₫_-;\-* #,##0.00\ _₫_-;_-* &quot;-&quot;??\ _₫_-;_-@_-"/>
    <numFmt numFmtId="164" formatCode="_-* #,##0\ _₫_-;\-* #,##0\ _₫_-;_-* &quot;-&quot;??\ _₫_-;_-@_-"/>
    <numFmt numFmtId="165" formatCode="#,##0.0"/>
  </numFmts>
  <fonts count="7" x14ac:knownFonts="1">
    <font>
      <sz val="14"/>
      <color theme="1"/>
      <name val="Times New Roman"/>
      <family val="2"/>
      <charset val="163"/>
    </font>
    <font>
      <sz val="14"/>
      <color theme="1"/>
      <name val="Times New Roman"/>
      <family val="2"/>
      <charset val="163"/>
    </font>
    <font>
      <sz val="14"/>
      <name val="Times New Roman"/>
      <family val="1"/>
    </font>
    <font>
      <b/>
      <sz val="14"/>
      <color rgb="FF0000CC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3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justify" vertic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4" fontId="2" fillId="0" borderId="1" xfId="0" quotePrefix="1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1" xfId="0" quotePrefix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3" fontId="4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/>
    </xf>
    <xf numFmtId="164" fontId="3" fillId="0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3" fontId="3" fillId="0" borderId="1" xfId="0" applyNumberFormat="1" applyFont="1" applyBorder="1" applyAlignment="1">
      <alignment vertical="center"/>
    </xf>
    <xf numFmtId="9" fontId="2" fillId="0" borderId="0" xfId="0" applyNumberFormat="1" applyFont="1" applyAlignment="1">
      <alignment vertical="center"/>
    </xf>
    <xf numFmtId="9" fontId="3" fillId="0" borderId="0" xfId="0" applyNumberFormat="1" applyFont="1" applyAlignment="1">
      <alignment vertical="center"/>
    </xf>
    <xf numFmtId="3" fontId="3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abSelected="1" zoomScaleNormal="100" workbookViewId="0">
      <selection activeCell="G5" sqref="G5:K5"/>
    </sheetView>
  </sheetViews>
  <sheetFormatPr defaultColWidth="9.109375" defaultRowHeight="18.75" x14ac:dyDescent="0.3"/>
  <cols>
    <col min="1" max="1" width="5.5546875" style="15" customWidth="1"/>
    <col min="2" max="2" width="48.21875" style="31" customWidth="1"/>
    <col min="3" max="3" width="7.33203125" style="17" customWidth="1"/>
    <col min="4" max="4" width="9.6640625" style="15" customWidth="1"/>
    <col min="5" max="5" width="8.33203125" style="18" customWidth="1"/>
    <col min="6" max="6" width="10" style="18" customWidth="1"/>
    <col min="7" max="7" width="9.77734375" style="31" customWidth="1"/>
    <col min="8" max="8" width="9.88671875" style="31" customWidth="1"/>
    <col min="9" max="9" width="8.88671875" style="31" customWidth="1"/>
    <col min="10" max="10" width="9" style="31" customWidth="1"/>
    <col min="11" max="11" width="15.109375" style="31" customWidth="1"/>
    <col min="12" max="12" width="12" style="31" bestFit="1" customWidth="1"/>
    <col min="13" max="16384" width="9.109375" style="31"/>
  </cols>
  <sheetData>
    <row r="1" spans="1:11" ht="91.5" customHeight="1" x14ac:dyDescent="0.3">
      <c r="A1" s="39" t="s">
        <v>99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1" ht="16.5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t="18.75" customHeight="1" x14ac:dyDescent="0.3">
      <c r="A3" s="38" t="s">
        <v>0</v>
      </c>
      <c r="B3" s="38" t="s">
        <v>107</v>
      </c>
      <c r="C3" s="38" t="s">
        <v>13</v>
      </c>
      <c r="D3" s="38" t="s">
        <v>15</v>
      </c>
      <c r="E3" s="38" t="s">
        <v>7</v>
      </c>
      <c r="F3" s="38" t="s">
        <v>105</v>
      </c>
      <c r="G3" s="40" t="s">
        <v>102</v>
      </c>
      <c r="H3" s="40"/>
      <c r="I3" s="40"/>
      <c r="J3" s="40"/>
      <c r="K3" s="38" t="s">
        <v>103</v>
      </c>
    </row>
    <row r="4" spans="1:11" s="16" customFormat="1" ht="162" customHeight="1" x14ac:dyDescent="0.3">
      <c r="A4" s="38"/>
      <c r="B4" s="38"/>
      <c r="C4" s="38"/>
      <c r="D4" s="38"/>
      <c r="E4" s="38"/>
      <c r="F4" s="38"/>
      <c r="G4" s="28" t="s">
        <v>106</v>
      </c>
      <c r="H4" s="28" t="s">
        <v>9</v>
      </c>
      <c r="I4" s="28" t="s">
        <v>10</v>
      </c>
      <c r="J4" s="28" t="s">
        <v>8</v>
      </c>
      <c r="K4" s="38"/>
    </row>
    <row r="5" spans="1:11" s="16" customFormat="1" ht="43.5" customHeight="1" x14ac:dyDescent="0.3">
      <c r="A5" s="19"/>
      <c r="B5" s="19" t="s">
        <v>104</v>
      </c>
      <c r="C5" s="19"/>
      <c r="D5" s="19"/>
      <c r="E5" s="19"/>
      <c r="F5" s="19">
        <f>SUM(F7:F53)</f>
        <v>175758</v>
      </c>
      <c r="G5" s="19">
        <f t="shared" ref="G5:J5" si="0">SUM(G7:G53)</f>
        <v>10370</v>
      </c>
      <c r="H5" s="19">
        <f t="shared" si="0"/>
        <v>92260</v>
      </c>
      <c r="I5" s="19">
        <f t="shared" si="0"/>
        <v>25440</v>
      </c>
      <c r="J5" s="19">
        <f t="shared" si="0"/>
        <v>47688</v>
      </c>
      <c r="K5" s="19"/>
    </row>
    <row r="6" spans="1:11" s="32" customFormat="1" ht="56.25" x14ac:dyDescent="0.3">
      <c r="A6" s="20" t="s">
        <v>1</v>
      </c>
      <c r="B6" s="21" t="s">
        <v>42</v>
      </c>
      <c r="C6" s="22"/>
      <c r="D6" s="29"/>
      <c r="E6" s="36"/>
      <c r="F6" s="36"/>
      <c r="G6" s="23"/>
      <c r="H6" s="23"/>
      <c r="I6" s="23"/>
      <c r="J6" s="23"/>
      <c r="K6" s="23"/>
    </row>
    <row r="7" spans="1:11" ht="37.5" x14ac:dyDescent="0.3">
      <c r="A7" s="9" t="s">
        <v>6</v>
      </c>
      <c r="B7" s="5" t="s">
        <v>41</v>
      </c>
      <c r="C7" s="10">
        <v>20</v>
      </c>
      <c r="D7" s="14" t="s">
        <v>16</v>
      </c>
      <c r="E7" s="2">
        <v>2000</v>
      </c>
      <c r="F7" s="10">
        <f>C7*E7*8%*3</f>
        <v>9600</v>
      </c>
      <c r="G7" s="7"/>
      <c r="H7" s="7"/>
      <c r="I7" s="1">
        <f>F7</f>
        <v>9600</v>
      </c>
      <c r="J7" s="7"/>
      <c r="K7" s="7"/>
    </row>
    <row r="8" spans="1:11" ht="37.5" x14ac:dyDescent="0.3">
      <c r="A8" s="11">
        <v>2</v>
      </c>
      <c r="B8" s="5" t="s">
        <v>43</v>
      </c>
      <c r="C8" s="3">
        <v>5</v>
      </c>
      <c r="D8" s="2" t="s">
        <v>17</v>
      </c>
      <c r="E8" s="3">
        <v>500</v>
      </c>
      <c r="F8" s="10">
        <f>C8*E8</f>
        <v>2500</v>
      </c>
      <c r="G8" s="7"/>
      <c r="H8" s="8"/>
      <c r="I8" s="1"/>
      <c r="J8" s="8">
        <f>F8</f>
        <v>2500</v>
      </c>
      <c r="K8" s="7"/>
    </row>
    <row r="9" spans="1:11" ht="21.75" customHeight="1" x14ac:dyDescent="0.3">
      <c r="A9" s="11">
        <v>3</v>
      </c>
      <c r="B9" s="7" t="s">
        <v>11</v>
      </c>
      <c r="C9" s="3">
        <v>56</v>
      </c>
      <c r="D9" s="30" t="s">
        <v>17</v>
      </c>
      <c r="E9" s="3">
        <v>50</v>
      </c>
      <c r="F9" s="10">
        <f>C9*E9</f>
        <v>2800</v>
      </c>
      <c r="G9" s="1">
        <f>F9</f>
        <v>2800</v>
      </c>
      <c r="H9" s="7"/>
      <c r="I9" s="7"/>
      <c r="J9" s="7"/>
      <c r="K9" s="7"/>
    </row>
    <row r="10" spans="1:11" ht="37.5" x14ac:dyDescent="0.3">
      <c r="A10" s="11">
        <v>4</v>
      </c>
      <c r="B10" s="5" t="s">
        <v>100</v>
      </c>
      <c r="C10" s="3">
        <v>280</v>
      </c>
      <c r="D10" s="2" t="s">
        <v>20</v>
      </c>
      <c r="E10" s="10">
        <v>100</v>
      </c>
      <c r="F10" s="10">
        <f t="shared" ref="F10:F11" si="1">C10*E10</f>
        <v>28000</v>
      </c>
      <c r="G10" s="1"/>
      <c r="H10" s="8">
        <f>F10</f>
        <v>28000</v>
      </c>
      <c r="I10" s="7"/>
      <c r="J10" s="7"/>
      <c r="K10" s="7"/>
    </row>
    <row r="11" spans="1:11" ht="37.5" x14ac:dyDescent="0.3">
      <c r="A11" s="11">
        <v>5</v>
      </c>
      <c r="B11" s="5" t="s">
        <v>44</v>
      </c>
      <c r="C11" s="3">
        <v>56</v>
      </c>
      <c r="D11" s="2" t="s">
        <v>17</v>
      </c>
      <c r="E11" s="10">
        <v>30</v>
      </c>
      <c r="F11" s="10">
        <f t="shared" si="1"/>
        <v>1680</v>
      </c>
      <c r="G11" s="1"/>
      <c r="H11" s="7"/>
      <c r="I11" s="7"/>
      <c r="J11" s="8">
        <f>F11</f>
        <v>1680</v>
      </c>
      <c r="K11" s="7"/>
    </row>
    <row r="12" spans="1:11" ht="21.75" customHeight="1" x14ac:dyDescent="0.3">
      <c r="A12" s="6">
        <v>6</v>
      </c>
      <c r="B12" s="5" t="s">
        <v>12</v>
      </c>
      <c r="C12" s="3"/>
      <c r="D12" s="2"/>
      <c r="E12" s="3"/>
      <c r="F12" s="10"/>
      <c r="G12" s="7"/>
      <c r="H12" s="7"/>
      <c r="I12" s="7"/>
      <c r="J12" s="7"/>
      <c r="K12" s="7"/>
    </row>
    <row r="13" spans="1:11" ht="21.75" customHeight="1" x14ac:dyDescent="0.3">
      <c r="A13" s="6" t="s">
        <v>45</v>
      </c>
      <c r="B13" s="5" t="s">
        <v>14</v>
      </c>
      <c r="C13" s="3">
        <v>112</v>
      </c>
      <c r="D13" s="2" t="s">
        <v>19</v>
      </c>
      <c r="E13" s="3">
        <v>50</v>
      </c>
      <c r="F13" s="10">
        <f t="shared" ref="F13:F21" si="2">C13*E13</f>
        <v>5600</v>
      </c>
      <c r="G13" s="7"/>
      <c r="H13" s="7"/>
      <c r="I13" s="7"/>
      <c r="J13" s="8">
        <f>F13</f>
        <v>5600</v>
      </c>
      <c r="K13" s="7"/>
    </row>
    <row r="14" spans="1:11" ht="21.75" customHeight="1" x14ac:dyDescent="0.3">
      <c r="A14" s="6" t="s">
        <v>46</v>
      </c>
      <c r="B14" s="5" t="s">
        <v>18</v>
      </c>
      <c r="C14" s="3">
        <v>56</v>
      </c>
      <c r="D14" s="2" t="s">
        <v>19</v>
      </c>
      <c r="E14" s="3">
        <v>100</v>
      </c>
      <c r="F14" s="10">
        <f t="shared" si="2"/>
        <v>5600</v>
      </c>
      <c r="G14" s="7"/>
      <c r="H14" s="7"/>
      <c r="I14" s="7"/>
      <c r="J14" s="8">
        <f>F14</f>
        <v>5600</v>
      </c>
      <c r="K14" s="7"/>
    </row>
    <row r="15" spans="1:11" ht="37.5" x14ac:dyDescent="0.3">
      <c r="A15" s="6">
        <v>7</v>
      </c>
      <c r="B15" s="5" t="s">
        <v>47</v>
      </c>
      <c r="C15" s="3">
        <v>56</v>
      </c>
      <c r="D15" s="2" t="s">
        <v>21</v>
      </c>
      <c r="E15" s="10">
        <v>45</v>
      </c>
      <c r="F15" s="10">
        <f t="shared" ref="F15" si="3">C15*E15</f>
        <v>2520</v>
      </c>
      <c r="G15" s="7"/>
      <c r="H15" s="7"/>
      <c r="I15" s="7"/>
      <c r="J15" s="8">
        <f>F15</f>
        <v>2520</v>
      </c>
      <c r="K15" s="7"/>
    </row>
    <row r="16" spans="1:11" s="32" customFormat="1" ht="37.5" x14ac:dyDescent="0.3">
      <c r="A16" s="24" t="s">
        <v>3</v>
      </c>
      <c r="B16" s="21" t="s">
        <v>50</v>
      </c>
      <c r="C16" s="27"/>
      <c r="D16" s="25"/>
      <c r="E16" s="36"/>
      <c r="F16" s="36"/>
      <c r="G16" s="23"/>
      <c r="H16" s="23"/>
      <c r="I16" s="23"/>
      <c r="J16" s="33"/>
      <c r="K16" s="23"/>
    </row>
    <row r="17" spans="1:12" ht="37.5" x14ac:dyDescent="0.3">
      <c r="A17" s="6">
        <v>8</v>
      </c>
      <c r="B17" s="5" t="s">
        <v>48</v>
      </c>
      <c r="C17" s="3">
        <v>5</v>
      </c>
      <c r="D17" s="2" t="s">
        <v>26</v>
      </c>
      <c r="E17" s="2">
        <v>2000</v>
      </c>
      <c r="F17" s="10">
        <f>C17*E17*8%*3</f>
        <v>2400</v>
      </c>
      <c r="G17" s="7"/>
      <c r="H17" s="7"/>
      <c r="I17" s="8">
        <f>F17</f>
        <v>2400</v>
      </c>
      <c r="J17" s="8"/>
      <c r="K17" s="7"/>
    </row>
    <row r="18" spans="1:12" ht="37.5" x14ac:dyDescent="0.3">
      <c r="A18" s="6">
        <v>9</v>
      </c>
      <c r="B18" s="5" t="s">
        <v>49</v>
      </c>
      <c r="C18" s="3"/>
      <c r="D18" s="2"/>
      <c r="E18" s="2"/>
      <c r="F18" s="10"/>
      <c r="G18" s="7"/>
      <c r="H18" s="7"/>
      <c r="I18" s="8"/>
      <c r="J18" s="8"/>
      <c r="K18" s="7"/>
    </row>
    <row r="19" spans="1:12" ht="21.75" customHeight="1" x14ac:dyDescent="0.3">
      <c r="A19" s="6" t="s">
        <v>52</v>
      </c>
      <c r="B19" s="5" t="s">
        <v>54</v>
      </c>
      <c r="C19" s="3">
        <v>5</v>
      </c>
      <c r="D19" s="2" t="s">
        <v>26</v>
      </c>
      <c r="E19" s="2">
        <v>500</v>
      </c>
      <c r="F19" s="10">
        <f>C19*E19</f>
        <v>2500</v>
      </c>
      <c r="G19" s="7"/>
      <c r="H19" s="7"/>
      <c r="I19" s="8"/>
      <c r="J19" s="8">
        <f>F19</f>
        <v>2500</v>
      </c>
      <c r="K19" s="7"/>
    </row>
    <row r="20" spans="1:12" ht="21.75" customHeight="1" x14ac:dyDescent="0.3">
      <c r="A20" s="6" t="s">
        <v>53</v>
      </c>
      <c r="B20" s="5" t="s">
        <v>55</v>
      </c>
      <c r="C20" s="3">
        <v>5</v>
      </c>
      <c r="D20" s="2" t="s">
        <v>51</v>
      </c>
      <c r="E20" s="2">
        <v>500</v>
      </c>
      <c r="F20" s="10">
        <f>C20*E20</f>
        <v>2500</v>
      </c>
      <c r="G20" s="8">
        <f>F20</f>
        <v>2500</v>
      </c>
      <c r="H20" s="7"/>
      <c r="I20" s="8"/>
      <c r="J20" s="8"/>
      <c r="K20" s="7"/>
    </row>
    <row r="21" spans="1:12" ht="37.5" x14ac:dyDescent="0.3">
      <c r="A21" s="6">
        <v>10</v>
      </c>
      <c r="B21" s="5" t="s">
        <v>56</v>
      </c>
      <c r="C21" s="3">
        <v>10</v>
      </c>
      <c r="D21" s="2" t="s">
        <v>19</v>
      </c>
      <c r="E21" s="10">
        <v>500</v>
      </c>
      <c r="F21" s="10">
        <f t="shared" si="2"/>
        <v>5000</v>
      </c>
      <c r="G21" s="7"/>
      <c r="H21" s="7"/>
      <c r="I21" s="7"/>
      <c r="J21" s="8">
        <f>F21</f>
        <v>5000</v>
      </c>
      <c r="K21" s="7"/>
      <c r="L21" s="34"/>
    </row>
    <row r="22" spans="1:12" ht="37.5" x14ac:dyDescent="0.3">
      <c r="A22" s="6">
        <v>11</v>
      </c>
      <c r="B22" s="12" t="s">
        <v>57</v>
      </c>
      <c r="C22" s="3"/>
      <c r="D22" s="2"/>
      <c r="E22" s="10"/>
      <c r="F22" s="10"/>
      <c r="G22" s="7"/>
      <c r="H22" s="7"/>
      <c r="I22" s="7"/>
      <c r="J22" s="8"/>
      <c r="K22" s="7"/>
      <c r="L22" s="34"/>
    </row>
    <row r="23" spans="1:12" ht="37.5" x14ac:dyDescent="0.3">
      <c r="A23" s="6" t="s">
        <v>36</v>
      </c>
      <c r="B23" s="5" t="s">
        <v>23</v>
      </c>
      <c r="C23" s="3">
        <v>36</v>
      </c>
      <c r="D23" s="2" t="s">
        <v>25</v>
      </c>
      <c r="E23" s="10">
        <v>50</v>
      </c>
      <c r="F23" s="10">
        <f t="shared" ref="F23:F24" si="4">C23*E23</f>
        <v>1800</v>
      </c>
      <c r="G23" s="7"/>
      <c r="H23" s="7"/>
      <c r="I23" s="7"/>
      <c r="J23" s="8">
        <f>F23</f>
        <v>1800</v>
      </c>
      <c r="K23" s="7"/>
      <c r="L23" s="34"/>
    </row>
    <row r="24" spans="1:12" ht="37.5" x14ac:dyDescent="0.3">
      <c r="A24" s="6" t="s">
        <v>37</v>
      </c>
      <c r="B24" s="5" t="s">
        <v>24</v>
      </c>
      <c r="C24" s="3">
        <v>20</v>
      </c>
      <c r="D24" s="2" t="s">
        <v>25</v>
      </c>
      <c r="E24" s="10">
        <v>100</v>
      </c>
      <c r="F24" s="10">
        <f t="shared" si="4"/>
        <v>2000</v>
      </c>
      <c r="G24" s="7"/>
      <c r="H24" s="7"/>
      <c r="I24" s="7"/>
      <c r="J24" s="8">
        <f>F24</f>
        <v>2000</v>
      </c>
      <c r="K24" s="7"/>
      <c r="L24" s="34"/>
    </row>
    <row r="25" spans="1:12" ht="21.75" customHeight="1" x14ac:dyDescent="0.3">
      <c r="A25" s="6">
        <v>12</v>
      </c>
      <c r="B25" s="7" t="s">
        <v>58</v>
      </c>
      <c r="C25" s="3">
        <v>30</v>
      </c>
      <c r="D25" s="2" t="s">
        <v>30</v>
      </c>
      <c r="E25" s="10">
        <v>100</v>
      </c>
      <c r="F25" s="10">
        <f>C25*E25</f>
        <v>3000</v>
      </c>
      <c r="G25" s="7"/>
      <c r="H25" s="7"/>
      <c r="I25" s="7"/>
      <c r="J25" s="8">
        <f>F25</f>
        <v>3000</v>
      </c>
      <c r="K25" s="7"/>
      <c r="L25" s="34"/>
    </row>
    <row r="26" spans="1:12" ht="37.5" x14ac:dyDescent="0.3">
      <c r="A26" s="6">
        <v>13</v>
      </c>
      <c r="B26" s="5" t="s">
        <v>28</v>
      </c>
      <c r="C26" s="3">
        <v>56</v>
      </c>
      <c r="D26" s="2" t="s">
        <v>29</v>
      </c>
      <c r="E26" s="10">
        <v>90</v>
      </c>
      <c r="F26" s="10">
        <f>C26*E26</f>
        <v>5040</v>
      </c>
      <c r="G26" s="7"/>
      <c r="H26" s="8">
        <f>F26</f>
        <v>5040</v>
      </c>
      <c r="I26" s="7"/>
      <c r="J26" s="8"/>
      <c r="K26" s="7"/>
      <c r="L26" s="34"/>
    </row>
    <row r="27" spans="1:12" ht="21.75" customHeight="1" x14ac:dyDescent="0.3">
      <c r="A27" s="6">
        <v>14</v>
      </c>
      <c r="B27" s="5" t="s">
        <v>59</v>
      </c>
      <c r="C27" s="3">
        <v>20</v>
      </c>
      <c r="D27" s="2" t="s">
        <v>27</v>
      </c>
      <c r="E27" s="10">
        <v>90</v>
      </c>
      <c r="F27" s="10">
        <f>C27*E27</f>
        <v>1800</v>
      </c>
      <c r="G27" s="7"/>
      <c r="H27" s="7"/>
      <c r="I27" s="7"/>
      <c r="J27" s="8">
        <f>F27</f>
        <v>1800</v>
      </c>
      <c r="K27" s="7"/>
      <c r="L27" s="34"/>
    </row>
    <row r="28" spans="1:12" s="32" customFormat="1" ht="37.5" x14ac:dyDescent="0.3">
      <c r="A28" s="24" t="s">
        <v>2</v>
      </c>
      <c r="B28" s="26" t="s">
        <v>60</v>
      </c>
      <c r="C28" s="27"/>
      <c r="D28" s="25"/>
      <c r="E28" s="36"/>
      <c r="F28" s="36"/>
      <c r="G28" s="23"/>
      <c r="H28" s="23"/>
      <c r="I28" s="23"/>
      <c r="J28" s="33"/>
      <c r="K28" s="23"/>
      <c r="L28" s="35"/>
    </row>
    <row r="29" spans="1:12" ht="21.75" customHeight="1" x14ac:dyDescent="0.3">
      <c r="A29" s="6">
        <v>15</v>
      </c>
      <c r="B29" s="7" t="s">
        <v>61</v>
      </c>
      <c r="C29" s="3"/>
      <c r="D29" s="2"/>
      <c r="E29" s="10"/>
      <c r="F29" s="10"/>
      <c r="G29" s="7"/>
      <c r="H29" s="7"/>
      <c r="I29" s="7"/>
      <c r="J29" s="8"/>
      <c r="K29" s="7"/>
      <c r="L29" s="34"/>
    </row>
    <row r="30" spans="1:12" ht="21.75" customHeight="1" x14ac:dyDescent="0.3">
      <c r="A30" s="6" t="s">
        <v>65</v>
      </c>
      <c r="B30" s="13" t="s">
        <v>64</v>
      </c>
      <c r="C30" s="3">
        <v>23</v>
      </c>
      <c r="D30" s="2" t="s">
        <v>62</v>
      </c>
      <c r="E30" s="10">
        <v>90</v>
      </c>
      <c r="F30" s="10">
        <f>C30*E30</f>
        <v>2070</v>
      </c>
      <c r="G30" s="8">
        <f>F30</f>
        <v>2070</v>
      </c>
      <c r="H30" s="7"/>
      <c r="I30" s="7"/>
      <c r="J30" s="8"/>
      <c r="K30" s="7"/>
      <c r="L30" s="34"/>
    </row>
    <row r="31" spans="1:12" ht="21.75" customHeight="1" x14ac:dyDescent="0.3">
      <c r="A31" s="6" t="s">
        <v>66</v>
      </c>
      <c r="B31" s="13" t="s">
        <v>101</v>
      </c>
      <c r="C31" s="3">
        <v>100</v>
      </c>
      <c r="D31" s="2" t="s">
        <v>63</v>
      </c>
      <c r="E31" s="10">
        <v>30</v>
      </c>
      <c r="F31" s="10">
        <v>3000</v>
      </c>
      <c r="G31" s="8">
        <f>F31</f>
        <v>3000</v>
      </c>
      <c r="H31" s="7"/>
      <c r="I31" s="7"/>
      <c r="J31" s="8"/>
      <c r="K31" s="7"/>
      <c r="L31" s="34"/>
    </row>
    <row r="32" spans="1:12" ht="21.75" customHeight="1" x14ac:dyDescent="0.3">
      <c r="A32" s="6">
        <v>16</v>
      </c>
      <c r="B32" s="7" t="s">
        <v>67</v>
      </c>
      <c r="C32" s="3"/>
      <c r="D32" s="2"/>
      <c r="E32" s="10"/>
      <c r="F32" s="10"/>
      <c r="G32" s="8"/>
      <c r="H32" s="7"/>
      <c r="I32" s="7"/>
      <c r="J32" s="8"/>
      <c r="K32" s="7"/>
      <c r="L32" s="34"/>
    </row>
    <row r="33" spans="1:12" ht="37.5" x14ac:dyDescent="0.3">
      <c r="A33" s="6" t="s">
        <v>71</v>
      </c>
      <c r="B33" s="5" t="s">
        <v>73</v>
      </c>
      <c r="C33" s="3">
        <v>56</v>
      </c>
      <c r="D33" s="2" t="s">
        <v>68</v>
      </c>
      <c r="E33" s="10">
        <v>300</v>
      </c>
      <c r="F33" s="10">
        <f>C33*E33</f>
        <v>16800</v>
      </c>
      <c r="G33" s="7"/>
      <c r="H33" s="8">
        <f>F33</f>
        <v>16800</v>
      </c>
      <c r="I33" s="7"/>
      <c r="J33" s="8"/>
      <c r="K33" s="7"/>
      <c r="L33" s="34"/>
    </row>
    <row r="34" spans="1:12" ht="37.5" x14ac:dyDescent="0.3">
      <c r="A34" s="6" t="s">
        <v>72</v>
      </c>
      <c r="B34" s="7" t="s">
        <v>70</v>
      </c>
      <c r="C34" s="3">
        <v>60</v>
      </c>
      <c r="D34" s="2" t="s">
        <v>69</v>
      </c>
      <c r="E34" s="10">
        <v>150</v>
      </c>
      <c r="F34" s="10">
        <f>C34*E34</f>
        <v>9000</v>
      </c>
      <c r="G34" s="7"/>
      <c r="H34" s="8">
        <f>F34</f>
        <v>9000</v>
      </c>
      <c r="I34" s="7"/>
      <c r="J34" s="8"/>
      <c r="K34" s="7"/>
      <c r="L34" s="34"/>
    </row>
    <row r="35" spans="1:12" ht="27" customHeight="1" x14ac:dyDescent="0.3">
      <c r="A35" s="6">
        <v>17</v>
      </c>
      <c r="B35" s="7" t="s">
        <v>74</v>
      </c>
      <c r="C35" s="3"/>
      <c r="D35" s="2"/>
      <c r="E35" s="10"/>
      <c r="F35" s="10"/>
      <c r="G35" s="7"/>
      <c r="H35" s="8"/>
      <c r="I35" s="7"/>
      <c r="J35" s="8"/>
      <c r="K35" s="7"/>
      <c r="L35" s="34"/>
    </row>
    <row r="36" spans="1:12" ht="75" x14ac:dyDescent="0.3">
      <c r="A36" s="6" t="s">
        <v>77</v>
      </c>
      <c r="B36" s="5" t="s">
        <v>75</v>
      </c>
      <c r="C36" s="3">
        <v>50</v>
      </c>
      <c r="D36" s="2" t="s">
        <v>31</v>
      </c>
      <c r="E36" s="10">
        <v>10</v>
      </c>
      <c r="F36" s="10">
        <f t="shared" ref="F36:F46" si="5">C36*E36</f>
        <v>500</v>
      </c>
      <c r="G36" s="7"/>
      <c r="H36" s="8"/>
      <c r="I36" s="7"/>
      <c r="J36" s="8">
        <f>F36</f>
        <v>500</v>
      </c>
      <c r="K36" s="7"/>
      <c r="L36" s="34"/>
    </row>
    <row r="37" spans="1:12" ht="75" x14ac:dyDescent="0.3">
      <c r="A37" s="6" t="s">
        <v>78</v>
      </c>
      <c r="B37" s="5" t="s">
        <v>76</v>
      </c>
      <c r="C37" s="3">
        <v>50</v>
      </c>
      <c r="D37" s="2" t="s">
        <v>31</v>
      </c>
      <c r="E37" s="10">
        <v>20</v>
      </c>
      <c r="F37" s="10">
        <f t="shared" si="5"/>
        <v>1000</v>
      </c>
      <c r="G37" s="7"/>
      <c r="H37" s="8"/>
      <c r="I37" s="7"/>
      <c r="J37" s="8">
        <f>F37</f>
        <v>1000</v>
      </c>
      <c r="K37" s="7"/>
      <c r="L37" s="34"/>
    </row>
    <row r="38" spans="1:12" s="32" customFormat="1" ht="37.5" x14ac:dyDescent="0.3">
      <c r="A38" s="24" t="s">
        <v>4</v>
      </c>
      <c r="B38" s="26" t="s">
        <v>80</v>
      </c>
      <c r="C38" s="27"/>
      <c r="D38" s="25"/>
      <c r="E38" s="36"/>
      <c r="F38" s="36">
        <f t="shared" si="5"/>
        <v>0</v>
      </c>
      <c r="G38" s="23"/>
      <c r="H38" s="33"/>
      <c r="I38" s="23"/>
      <c r="J38" s="33"/>
      <c r="K38" s="23"/>
      <c r="L38" s="35"/>
    </row>
    <row r="39" spans="1:12" ht="37.5" x14ac:dyDescent="0.3">
      <c r="A39" s="6">
        <v>18</v>
      </c>
      <c r="B39" s="5" t="s">
        <v>81</v>
      </c>
      <c r="C39" s="3">
        <v>25</v>
      </c>
      <c r="D39" s="2" t="s">
        <v>32</v>
      </c>
      <c r="E39" s="10">
        <v>150</v>
      </c>
      <c r="F39" s="10">
        <f t="shared" si="5"/>
        <v>3750</v>
      </c>
      <c r="G39" s="7"/>
      <c r="H39" s="8">
        <f>F39</f>
        <v>3750</v>
      </c>
      <c r="I39" s="7"/>
      <c r="J39" s="8"/>
      <c r="K39" s="7"/>
      <c r="L39" s="34"/>
    </row>
    <row r="40" spans="1:12" ht="37.5" x14ac:dyDescent="0.3">
      <c r="A40" s="6">
        <v>19</v>
      </c>
      <c r="B40" s="5" t="s">
        <v>82</v>
      </c>
      <c r="C40" s="3">
        <v>56</v>
      </c>
      <c r="D40" s="2" t="s">
        <v>32</v>
      </c>
      <c r="E40" s="10">
        <v>200</v>
      </c>
      <c r="F40" s="10">
        <f t="shared" si="5"/>
        <v>11200</v>
      </c>
      <c r="G40" s="7"/>
      <c r="H40" s="8">
        <f>F40</f>
        <v>11200</v>
      </c>
      <c r="I40" s="7"/>
      <c r="J40" s="8"/>
      <c r="K40" s="7"/>
      <c r="L40" s="34"/>
    </row>
    <row r="41" spans="1:12" ht="56.25" x14ac:dyDescent="0.3">
      <c r="A41" s="6">
        <v>20</v>
      </c>
      <c r="B41" s="5" t="s">
        <v>83</v>
      </c>
      <c r="C41" s="3"/>
      <c r="D41" s="2"/>
      <c r="E41" s="10"/>
      <c r="F41" s="10">
        <f t="shared" si="5"/>
        <v>0</v>
      </c>
      <c r="G41" s="7"/>
      <c r="H41" s="8"/>
      <c r="I41" s="7"/>
      <c r="J41" s="8"/>
      <c r="K41" s="7"/>
      <c r="L41" s="34"/>
    </row>
    <row r="42" spans="1:12" ht="37.5" x14ac:dyDescent="0.3">
      <c r="A42" s="6" t="s">
        <v>84</v>
      </c>
      <c r="B42" s="5" t="s">
        <v>89</v>
      </c>
      <c r="C42" s="3">
        <v>56</v>
      </c>
      <c r="D42" s="2" t="s">
        <v>22</v>
      </c>
      <c r="E42" s="37">
        <v>26.5</v>
      </c>
      <c r="F42" s="10">
        <f t="shared" si="5"/>
        <v>1484</v>
      </c>
      <c r="G42" s="7"/>
      <c r="H42" s="8"/>
      <c r="I42" s="7"/>
      <c r="J42" s="8">
        <f>F42</f>
        <v>1484</v>
      </c>
      <c r="K42" s="7"/>
      <c r="L42" s="34"/>
    </row>
    <row r="43" spans="1:12" ht="21.75" customHeight="1" x14ac:dyDescent="0.3">
      <c r="A43" s="6" t="s">
        <v>85</v>
      </c>
      <c r="B43" s="5" t="s">
        <v>88</v>
      </c>
      <c r="C43" s="3">
        <v>56</v>
      </c>
      <c r="D43" s="2" t="s">
        <v>22</v>
      </c>
      <c r="E43" s="10">
        <v>54</v>
      </c>
      <c r="F43" s="10">
        <f t="shared" si="5"/>
        <v>3024</v>
      </c>
      <c r="G43" s="7"/>
      <c r="H43" s="8"/>
      <c r="I43" s="7"/>
      <c r="J43" s="8">
        <f>F43</f>
        <v>3024</v>
      </c>
      <c r="K43" s="7"/>
      <c r="L43" s="34"/>
    </row>
    <row r="44" spans="1:12" ht="21.75" customHeight="1" x14ac:dyDescent="0.3">
      <c r="A44" s="6" t="s">
        <v>86</v>
      </c>
      <c r="B44" s="5" t="s">
        <v>87</v>
      </c>
      <c r="C44" s="3">
        <v>56</v>
      </c>
      <c r="D44" s="2" t="s">
        <v>22</v>
      </c>
      <c r="E44" s="10">
        <v>28</v>
      </c>
      <c r="F44" s="10">
        <f t="shared" si="5"/>
        <v>1568</v>
      </c>
      <c r="G44" s="7"/>
      <c r="H44" s="8"/>
      <c r="I44" s="7"/>
      <c r="J44" s="8">
        <f>F44</f>
        <v>1568</v>
      </c>
      <c r="K44" s="7"/>
      <c r="L44" s="34"/>
    </row>
    <row r="45" spans="1:12" ht="21.75" customHeight="1" x14ac:dyDescent="0.3">
      <c r="A45" s="6" t="s">
        <v>90</v>
      </c>
      <c r="B45" s="5" t="s">
        <v>91</v>
      </c>
      <c r="C45" s="3">
        <v>56</v>
      </c>
      <c r="D45" s="2" t="s">
        <v>22</v>
      </c>
      <c r="E45" s="10">
        <v>2</v>
      </c>
      <c r="F45" s="10">
        <f t="shared" si="5"/>
        <v>112</v>
      </c>
      <c r="G45" s="7"/>
      <c r="H45" s="8"/>
      <c r="I45" s="7"/>
      <c r="J45" s="8">
        <f>F45</f>
        <v>112</v>
      </c>
      <c r="K45" s="7"/>
      <c r="L45" s="34"/>
    </row>
    <row r="46" spans="1:12" ht="37.5" x14ac:dyDescent="0.3">
      <c r="A46" s="6">
        <v>21</v>
      </c>
      <c r="B46" s="12" t="s">
        <v>92</v>
      </c>
      <c r="C46" s="3">
        <v>56</v>
      </c>
      <c r="D46" s="2" t="s">
        <v>68</v>
      </c>
      <c r="E46" s="10">
        <v>300</v>
      </c>
      <c r="F46" s="10">
        <f t="shared" si="5"/>
        <v>16800</v>
      </c>
      <c r="G46" s="7"/>
      <c r="H46" s="8">
        <f>F46</f>
        <v>16800</v>
      </c>
      <c r="I46" s="7"/>
      <c r="J46" s="8"/>
      <c r="K46" s="7"/>
      <c r="L46" s="34"/>
    </row>
    <row r="47" spans="1:12" s="32" customFormat="1" ht="37.5" x14ac:dyDescent="0.3">
      <c r="A47" s="24" t="s">
        <v>5</v>
      </c>
      <c r="B47" s="21" t="s">
        <v>93</v>
      </c>
      <c r="C47" s="27"/>
      <c r="D47" s="25"/>
      <c r="E47" s="36"/>
      <c r="F47" s="36"/>
      <c r="G47" s="23"/>
      <c r="H47" s="33"/>
      <c r="I47" s="23"/>
      <c r="J47" s="33"/>
      <c r="K47" s="23"/>
      <c r="L47" s="35"/>
    </row>
    <row r="48" spans="1:12" ht="21.75" customHeight="1" x14ac:dyDescent="0.3">
      <c r="A48" s="6">
        <v>22</v>
      </c>
      <c r="B48" s="7" t="s">
        <v>94</v>
      </c>
      <c r="C48" s="3"/>
      <c r="D48" s="2"/>
      <c r="E48" s="10"/>
      <c r="F48" s="10"/>
      <c r="G48" s="7"/>
      <c r="H48" s="8"/>
      <c r="I48" s="7"/>
      <c r="J48" s="8"/>
      <c r="K48" s="7"/>
      <c r="L48" s="34"/>
    </row>
    <row r="49" spans="1:12" ht="21.75" customHeight="1" x14ac:dyDescent="0.3">
      <c r="A49" s="6" t="s">
        <v>95</v>
      </c>
      <c r="B49" s="7" t="s">
        <v>34</v>
      </c>
      <c r="C49" s="3">
        <v>5</v>
      </c>
      <c r="D49" s="2" t="s">
        <v>33</v>
      </c>
      <c r="E49" s="14">
        <v>134</v>
      </c>
      <c r="F49" s="10">
        <f t="shared" ref="F49:F52" si="6">C49*E49</f>
        <v>670</v>
      </c>
      <c r="G49" s="7"/>
      <c r="H49" s="8">
        <f>F49</f>
        <v>670</v>
      </c>
      <c r="I49" s="7"/>
      <c r="J49" s="8"/>
      <c r="K49" s="7"/>
      <c r="L49" s="34"/>
    </row>
    <row r="50" spans="1:12" ht="21.75" customHeight="1" x14ac:dyDescent="0.3">
      <c r="A50" s="6" t="s">
        <v>96</v>
      </c>
      <c r="B50" s="7" t="s">
        <v>35</v>
      </c>
      <c r="C50" s="3">
        <v>5</v>
      </c>
      <c r="D50" s="2" t="s">
        <v>33</v>
      </c>
      <c r="E50" s="14">
        <v>200</v>
      </c>
      <c r="F50" s="10">
        <f t="shared" si="6"/>
        <v>1000</v>
      </c>
      <c r="G50" s="7"/>
      <c r="H50" s="8">
        <f>F50</f>
        <v>1000</v>
      </c>
      <c r="I50" s="7"/>
      <c r="J50" s="8"/>
      <c r="K50" s="7"/>
      <c r="L50" s="34"/>
    </row>
    <row r="51" spans="1:12" ht="21.75" customHeight="1" x14ac:dyDescent="0.3">
      <c r="A51" s="6">
        <v>23</v>
      </c>
      <c r="B51" s="7" t="s">
        <v>38</v>
      </c>
      <c r="C51" s="3">
        <v>20</v>
      </c>
      <c r="D51" s="2" t="s">
        <v>79</v>
      </c>
      <c r="E51" s="10">
        <v>150</v>
      </c>
      <c r="F51" s="10">
        <f t="shared" si="6"/>
        <v>3000</v>
      </c>
      <c r="G51" s="7"/>
      <c r="H51" s="8"/>
      <c r="I51" s="7"/>
      <c r="J51" s="8">
        <f>F51</f>
        <v>3000</v>
      </c>
      <c r="K51" s="7"/>
      <c r="L51" s="34"/>
    </row>
    <row r="52" spans="1:12" ht="21.75" customHeight="1" x14ac:dyDescent="0.3">
      <c r="A52" s="6">
        <v>24</v>
      </c>
      <c r="B52" s="7" t="s">
        <v>97</v>
      </c>
      <c r="C52" s="3">
        <v>20</v>
      </c>
      <c r="D52" s="2" t="s">
        <v>39</v>
      </c>
      <c r="E52" s="10">
        <v>150</v>
      </c>
      <c r="F52" s="10">
        <f t="shared" si="6"/>
        <v>3000</v>
      </c>
      <c r="G52" s="7"/>
      <c r="H52" s="8"/>
      <c r="I52" s="7"/>
      <c r="J52" s="8">
        <f>F52</f>
        <v>3000</v>
      </c>
      <c r="K52" s="7"/>
      <c r="L52" s="34"/>
    </row>
    <row r="53" spans="1:12" ht="37.5" x14ac:dyDescent="0.3">
      <c r="A53" s="6">
        <v>25</v>
      </c>
      <c r="B53" s="5" t="s">
        <v>98</v>
      </c>
      <c r="C53" s="3">
        <v>56</v>
      </c>
      <c r="D53" s="2" t="s">
        <v>40</v>
      </c>
      <c r="E53" s="10">
        <v>1000</v>
      </c>
      <c r="F53" s="10">
        <f>C53*E53*3*8%</f>
        <v>13440</v>
      </c>
      <c r="G53" s="7"/>
      <c r="H53" s="8"/>
      <c r="I53" s="8">
        <f>F53</f>
        <v>13440</v>
      </c>
      <c r="J53" s="8"/>
      <c r="K53" s="7"/>
      <c r="L53" s="34"/>
    </row>
    <row r="54" spans="1:12" x14ac:dyDescent="0.3">
      <c r="A54" s="2"/>
      <c r="B54" s="3"/>
      <c r="C54" s="4"/>
      <c r="D54" s="2"/>
      <c r="E54" s="1"/>
      <c r="F54" s="1"/>
      <c r="G54" s="7"/>
      <c r="H54" s="7"/>
      <c r="I54" s="7"/>
      <c r="J54" s="7"/>
      <c r="K54" s="7"/>
    </row>
    <row r="55" spans="1:12" x14ac:dyDescent="0.3">
      <c r="B55" s="16"/>
    </row>
  </sheetData>
  <mergeCells count="9">
    <mergeCell ref="B3:B4"/>
    <mergeCell ref="A3:A4"/>
    <mergeCell ref="A1:K2"/>
    <mergeCell ref="C3:C4"/>
    <mergeCell ref="D3:D4"/>
    <mergeCell ref="E3:E4"/>
    <mergeCell ref="F3:F4"/>
    <mergeCell ref="G3:J3"/>
    <mergeCell ref="K3:K4"/>
  </mergeCells>
  <pageMargins left="0.53" right="0.38" top="0.28000000000000003" bottom="0.47" header="0.2" footer="0.2"/>
  <pageSetup paperSize="9" scale="75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Sheet2</vt:lpstr>
      <vt:lpstr>Sheet2!Print_Titles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SON</dc:creator>
  <cp:lastModifiedBy>Administrator</cp:lastModifiedBy>
  <cp:lastPrinted>2026-05-04T11:46:51Z</cp:lastPrinted>
  <dcterms:created xsi:type="dcterms:W3CDTF">2024-09-09T01:46:35Z</dcterms:created>
  <dcterms:modified xsi:type="dcterms:W3CDTF">2026-05-04T12:33:36Z</dcterms:modified>
</cp:coreProperties>
</file>